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2\0. Documentos preparación\Declaración responsable\Bloque 3\GODOY\"/>
    </mc:Choice>
  </mc:AlternateContent>
  <xr:revisionPtr revIDLastSave="0" documentId="8_{B4E657BD-9431-4BB9-81DD-3C8BE6760043}"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<sst xmlns="http://schemas.openxmlformats.org/spreadsheetml/2006/main" count="842" uniqueCount="466">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</sst>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1" t="s">
        <v>41</v>
      </c>
      <c r="B3" s="142"/>
      <c r="C3" s="142"/>
      <c r="D3" s="142"/>
      <c r="E3" s="142"/>
      <c r="F3" s="142"/>
      <c r="G3" s="142"/>
      <c r="H3" s="142"/>
      <c r="I3" s="142"/>
      <c r="J3" s="142"/>
      <c r="K3" s="179"/>
      <c r="L3" s="180"/>
    </row>
    <row r="4" spans="1:17" s="2" customFormat="1" ht="7.5" customHeight="1" x14ac:dyDescent="0.25">
      <c r="A4" s="22"/>
      <c r="L4" s="23"/>
    </row>
    <row r="5" spans="1:17" s="2" customFormat="1" ht="15.6" customHeight="1" x14ac:dyDescent="0.25">
      <c r="A5" s="99" t="s">
        <v>21</v>
      </c>
      <c r="B5" s="100"/>
      <c r="C5" s="100"/>
      <c r="D5" s="100"/>
      <c r="E5" s="100"/>
      <c r="F5" s="100"/>
      <c r="G5" s="100"/>
      <c r="H5" s="100"/>
      <c r="I5" s="100"/>
      <c r="J5" s="100"/>
      <c r="K5" s="97"/>
      <c r="L5" s="98"/>
    </row>
    <row r="6" spans="1:17" s="2" customFormat="1" ht="43.5" customHeight="1" x14ac:dyDescent="0.25">
      <c r="A6" s="170" t="s">
        <v>22</v>
      </c>
      <c r="B6" s="134"/>
      <c r="C6" s="134"/>
      <c r="D6" s="134" t="s">
        <v>39</v>
      </c>
      <c r="E6" s="134"/>
      <c r="F6" s="3" t="s">
        <v>26</v>
      </c>
      <c r="G6" s="160" t="s">
        <v>23</v>
      </c>
      <c r="H6" s="161"/>
      <c r="I6" s="162"/>
      <c r="J6" s="3" t="s">
        <v>24</v>
      </c>
      <c r="K6" s="134" t="s">
        <v>25</v>
      </c>
      <c r="L6" s="135"/>
    </row>
    <row r="7" spans="1:17" ht="40.049999999999997" customHeight="1" x14ac:dyDescent="0.25">
      <c r="A7" s="130"/>
      <c r="B7" s="131"/>
      <c r="C7" s="131"/>
      <c r="D7" s="131"/>
      <c r="E7" s="131"/>
      <c r="F7" s="16"/>
      <c r="G7" s="163"/>
      <c r="H7" s="164"/>
      <c r="I7" s="165"/>
      <c r="J7" s="16"/>
      <c r="K7" s="132"/>
      <c r="L7" s="133"/>
    </row>
    <row r="8" spans="1:17" s="2" customFormat="1" ht="15.75" customHeight="1" x14ac:dyDescent="0.25">
      <c r="A8" s="99" t="s">
        <v>0</v>
      </c>
      <c r="B8" s="100"/>
      <c r="C8" s="100"/>
      <c r="D8" s="100"/>
      <c r="E8" s="100"/>
      <c r="F8" s="100"/>
      <c r="G8" s="100"/>
      <c r="H8" s="100"/>
      <c r="I8" s="100"/>
      <c r="J8" s="100"/>
      <c r="K8" s="97"/>
      <c r="L8" s="98"/>
    </row>
    <row r="9" spans="1:17" s="2" customFormat="1" ht="43.5" customHeight="1" x14ac:dyDescent="0.25">
      <c r="A9" s="191" t="s">
        <v>17</v>
      </c>
      <c r="B9" s="185"/>
      <c r="C9" s="184" t="s">
        <v>52</v>
      </c>
      <c r="D9" s="194"/>
      <c r="E9" s="194"/>
      <c r="F9" s="185"/>
      <c r="G9" s="184" t="s">
        <v>2</v>
      </c>
      <c r="H9" s="185"/>
      <c r="I9" s="184" t="s">
        <v>53</v>
      </c>
      <c r="J9" s="185"/>
      <c r="K9" s="134" t="s">
        <v>16</v>
      </c>
      <c r="L9" s="135"/>
      <c r="O9" s="190" t="s">
        <v>3</v>
      </c>
      <c r="P9" s="190"/>
      <c r="Q9" s="190"/>
    </row>
    <row r="10" spans="1:17" s="2" customFormat="1" ht="69" customHeight="1" x14ac:dyDescent="0.25">
      <c r="A10" s="192" t="s">
        <v>405</v>
      </c>
      <c r="B10" s="193"/>
      <c r="C10" s="136" t="str">
        <f>VLOOKUP(A10,'Vacantes TRE - Bloque 3'!A:F,2,0)</f>
        <v>G. ERTMS</v>
      </c>
      <c r="D10" s="136"/>
      <c r="E10" s="136"/>
      <c r="F10" s="136"/>
      <c r="G10" s="136" t="str">
        <f>VLOOKUP(A10,'Vacantes TRE - Bloque 3'!1:1048576,3,0)</f>
        <v>Experto/a 3</v>
      </c>
      <c r="H10" s="136"/>
      <c r="I10" s="186" t="str">
        <f>VLOOKUP(A10,'Vacantes TRE - Bloque 3'!1:1048576,4,0)</f>
        <v>Experto/a en ERTMS e Interoperabilidad ferroviaria</v>
      </c>
      <c r="J10" s="187"/>
      <c r="K10" s="136" t="str">
        <f>VLOOKUP(A10,'Vacantes TRE - Bloque 3'!1:1048576,5,0)</f>
        <v>Madrid</v>
      </c>
      <c r="L10" s="137"/>
    </row>
    <row r="11" spans="1:17" s="2" customFormat="1" ht="15.75" customHeight="1" x14ac:dyDescent="0.25">
      <c r="A11" s="138" t="s">
        <v>49</v>
      </c>
      <c r="B11" s="139"/>
      <c r="C11" s="139"/>
      <c r="D11" s="139"/>
      <c r="E11" s="139"/>
      <c r="F11" s="139"/>
      <c r="G11" s="139"/>
      <c r="H11" s="139"/>
      <c r="I11" s="139"/>
      <c r="J11" s="139"/>
      <c r="K11" s="139"/>
      <c r="L11" s="140"/>
    </row>
    <row r="12" spans="1:17" s="2" customFormat="1" ht="19.2" customHeight="1" x14ac:dyDescent="0.25">
      <c r="A12" s="99" t="s">
        <v>1</v>
      </c>
      <c r="B12" s="100"/>
      <c r="C12" s="100"/>
      <c r="D12" s="100"/>
      <c r="E12" s="100"/>
      <c r="F12" s="100"/>
      <c r="G12" s="100"/>
      <c r="H12" s="100"/>
      <c r="I12" s="100"/>
      <c r="J12" s="100"/>
      <c r="K12" s="97"/>
      <c r="L12" s="98"/>
    </row>
    <row r="13" spans="1:17" s="2" customFormat="1" ht="22.2" customHeight="1" x14ac:dyDescent="0.25">
      <c r="A13" s="143" t="s">
        <v>44</v>
      </c>
      <c r="B13" s="144"/>
      <c r="C13" s="144"/>
      <c r="D13" s="144"/>
      <c r="E13" s="144"/>
      <c r="F13" s="144"/>
      <c r="G13" s="144"/>
      <c r="H13" s="144"/>
      <c r="I13" s="144"/>
      <c r="J13" s="144"/>
      <c r="K13" s="144"/>
      <c r="L13" s="145"/>
    </row>
    <row r="14" spans="1:17" s="2" customFormat="1" ht="18.75" customHeight="1" x14ac:dyDescent="0.25">
      <c r="A14" s="146" t="s">
        <v>19</v>
      </c>
      <c r="B14" s="147"/>
      <c r="C14" s="166" t="s">
        <v>18</v>
      </c>
      <c r="D14" s="167"/>
      <c r="E14" s="167"/>
      <c r="F14" s="167"/>
      <c r="G14" s="167"/>
      <c r="H14" s="167"/>
      <c r="I14" s="168"/>
      <c r="J14" s="147" t="s">
        <v>20</v>
      </c>
      <c r="K14" s="147"/>
      <c r="L14" s="150"/>
    </row>
    <row r="15" spans="1:17" ht="40.049999999999997" customHeight="1" x14ac:dyDescent="0.25">
      <c r="A15" s="148"/>
      <c r="B15" s="149"/>
      <c r="C15" s="151"/>
      <c r="D15" s="152"/>
      <c r="E15" s="152"/>
      <c r="F15" s="152"/>
      <c r="G15" s="152"/>
      <c r="H15" s="152"/>
      <c r="I15" s="169"/>
      <c r="J15" s="151"/>
      <c r="K15" s="152"/>
      <c r="L15" s="153"/>
    </row>
    <row r="16" spans="1:17" s="2" customFormat="1" ht="18.75" customHeight="1" thickBot="1" x14ac:dyDescent="0.3">
      <c r="A16" s="171" t="s">
        <v>45</v>
      </c>
      <c r="B16" s="172"/>
      <c r="C16" s="172"/>
      <c r="D16" s="172"/>
      <c r="E16" s="172"/>
      <c r="F16" s="172"/>
      <c r="G16" s="172"/>
      <c r="H16" s="172"/>
      <c r="I16" s="172"/>
      <c r="J16" s="172"/>
      <c r="K16" s="172"/>
      <c r="L16" s="173"/>
    </row>
    <row r="17" spans="1:12" ht="166.8" customHeight="1" thickTop="1" thickBot="1" x14ac:dyDescent="0.3">
      <c r="A17" s="176" t="str">
        <f>VLOOKUP(A10,'Vacantes TRE - Bloque 3'!1:1048576,6,0)</f>
        <v>Al menos 6 años de experiencia en:  análisis de funcionalidad ETCS; trabajos de diseño e integración del sistema en redes y flotas ; definición y análisis de pruebas compatibilidad tren-vía ERTMS.
Certificación C1 Inglés</v>
      </c>
      <c r="B17" s="177"/>
      <c r="C17" s="177"/>
      <c r="D17" s="177"/>
      <c r="E17" s="177"/>
      <c r="F17" s="177"/>
      <c r="G17" s="177"/>
      <c r="H17" s="178"/>
      <c r="I17" s="17"/>
      <c r="J17" s="174" t="s">
        <v>43</v>
      </c>
      <c r="K17" s="174"/>
      <c r="L17" s="175"/>
    </row>
    <row r="18" spans="1:12" s="2" customFormat="1" ht="19.2" customHeight="1" thickTop="1" x14ac:dyDescent="0.25">
      <c r="A18" s="154" t="s">
        <v>46</v>
      </c>
      <c r="B18" s="155"/>
      <c r="C18" s="155"/>
      <c r="D18" s="155"/>
      <c r="E18" s="155"/>
      <c r="F18" s="155"/>
      <c r="G18" s="155"/>
      <c r="H18" s="155"/>
      <c r="I18" s="155"/>
      <c r="J18" s="155"/>
      <c r="K18" s="155"/>
      <c r="L18" s="24"/>
    </row>
    <row r="19" spans="1:12" s="2" customFormat="1" ht="113.4" customHeight="1" x14ac:dyDescent="0.25">
      <c r="A19" s="181" t="s">
        <v>465</v>
      </c>
      <c r="B19" s="182"/>
      <c r="C19" s="182"/>
      <c r="D19" s="182"/>
      <c r="E19" s="182"/>
      <c r="F19" s="182"/>
      <c r="G19" s="182"/>
      <c r="H19" s="182"/>
      <c r="I19" s="182"/>
      <c r="J19" s="182"/>
      <c r="K19" s="182"/>
      <c r="L19" s="183"/>
    </row>
    <row r="20" spans="1:12" s="2" customFormat="1" ht="65.400000000000006" customHeight="1" x14ac:dyDescent="0.25">
      <c r="A20" s="156" t="s">
        <v>82</v>
      </c>
      <c r="B20" s="157"/>
      <c r="C20" s="157"/>
      <c r="D20" s="157"/>
      <c r="E20" s="157"/>
      <c r="F20" s="157"/>
      <c r="G20" s="157"/>
      <c r="H20" s="157"/>
      <c r="I20" s="157"/>
      <c r="J20" s="158"/>
      <c r="K20" s="159"/>
      <c r="L20" s="25">
        <v>12</v>
      </c>
    </row>
    <row r="21" spans="1:12" s="4" customFormat="1" ht="40.049999999999997" customHeight="1" x14ac:dyDescent="0.7">
      <c r="A21" s="26" t="s">
        <v>47</v>
      </c>
      <c r="B21" s="12" t="s">
        <v>55</v>
      </c>
      <c r="C21" s="124" t="s">
        <v>30</v>
      </c>
      <c r="D21" s="125"/>
      <c r="E21" s="124" t="s">
        <v>7</v>
      </c>
      <c r="F21" s="125"/>
      <c r="G21" s="124" t="s">
        <v>48</v>
      </c>
      <c r="H21" s="126"/>
      <c r="I21" s="125"/>
      <c r="J21" s="12" t="s">
        <v>27</v>
      </c>
      <c r="K21" s="12" t="s">
        <v>28</v>
      </c>
      <c r="L21" s="27" t="s">
        <v>29</v>
      </c>
    </row>
    <row r="22" spans="1:12" s="5" customFormat="1" ht="16.95" customHeight="1" x14ac:dyDescent="0.7">
      <c r="A22" s="58"/>
      <c r="B22" s="59"/>
      <c r="C22" s="84"/>
      <c r="D22" s="86"/>
      <c r="E22" s="188"/>
      <c r="F22" s="189"/>
      <c r="G22" s="120"/>
      <c r="H22" s="120"/>
      <c r="I22" s="120"/>
      <c r="J22" s="13" t="str">
        <f>IF(OR(ISBLANK(A22),ISBLANK(B22)),"",(B22-A22)+1)</f>
        <v/>
      </c>
      <c r="K22" s="14">
        <f>12/1826</f>
        <v>6.5717415115005475E-3</v>
      </c>
      <c r="L22" s="28" t="str">
        <f>IFERROR(ROUND(J22*K22,4),"")</f>
        <v/>
      </c>
    </row>
    <row r="23" spans="1:12" s="5" customFormat="1" ht="16.95" customHeight="1" x14ac:dyDescent="0.7">
      <c r="A23" s="58"/>
      <c r="B23" s="59"/>
      <c r="C23" s="84"/>
      <c r="D23" s="86"/>
      <c r="E23" s="87"/>
      <c r="F23" s="88"/>
      <c r="G23" s="120"/>
      <c r="H23" s="120"/>
      <c r="I23" s="12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84"/>
      <c r="D24" s="86"/>
      <c r="E24" s="87"/>
      <c r="F24" s="88"/>
      <c r="G24" s="119"/>
      <c r="H24" s="119"/>
      <c r="I24" s="119"/>
      <c r="J24" s="13" t="str">
        <f t="shared" si="0"/>
        <v/>
      </c>
      <c r="K24" s="14">
        <f t="shared" si="1"/>
        <v>6.5717415115005475E-3</v>
      </c>
      <c r="L24" s="28" t="str">
        <f t="shared" si="2"/>
        <v/>
      </c>
    </row>
    <row r="25" spans="1:12" s="5" customFormat="1" ht="16.95" customHeight="1" x14ac:dyDescent="0.7">
      <c r="A25" s="58"/>
      <c r="B25" s="59"/>
      <c r="C25" s="84"/>
      <c r="D25" s="86"/>
      <c r="E25" s="87"/>
      <c r="F25" s="88"/>
      <c r="G25" s="119"/>
      <c r="H25" s="119"/>
      <c r="I25" s="119"/>
      <c r="J25" s="13" t="str">
        <f t="shared" si="0"/>
        <v/>
      </c>
      <c r="K25" s="14">
        <f t="shared" si="1"/>
        <v>6.5717415115005475E-3</v>
      </c>
      <c r="L25" s="28" t="str">
        <f t="shared" si="2"/>
        <v/>
      </c>
    </row>
    <row r="26" spans="1:12" s="5" customFormat="1" ht="16.95" customHeight="1" x14ac:dyDescent="0.7">
      <c r="A26" s="58"/>
      <c r="B26" s="59"/>
      <c r="C26" s="84"/>
      <c r="D26" s="86"/>
      <c r="E26" s="87"/>
      <c r="F26" s="88"/>
      <c r="G26" s="119"/>
      <c r="H26" s="119"/>
      <c r="I26" s="119"/>
      <c r="J26" s="13" t="str">
        <f t="shared" si="0"/>
        <v/>
      </c>
      <c r="K26" s="14">
        <f t="shared" si="1"/>
        <v>6.5717415115005475E-3</v>
      </c>
      <c r="L26" s="28" t="str">
        <f t="shared" si="2"/>
        <v/>
      </c>
    </row>
    <row r="27" spans="1:12" s="5" customFormat="1" ht="16.95" customHeight="1" x14ac:dyDescent="0.7">
      <c r="A27" s="58"/>
      <c r="B27" s="59"/>
      <c r="C27" s="84"/>
      <c r="D27" s="86"/>
      <c r="E27" s="87"/>
      <c r="F27" s="88"/>
      <c r="G27" s="119"/>
      <c r="H27" s="119"/>
      <c r="I27" s="119"/>
      <c r="J27" s="13" t="str">
        <f t="shared" si="0"/>
        <v/>
      </c>
      <c r="K27" s="14">
        <f t="shared" si="1"/>
        <v>6.5717415115005475E-3</v>
      </c>
      <c r="L27" s="28" t="str">
        <f t="shared" si="2"/>
        <v/>
      </c>
    </row>
    <row r="28" spans="1:12" s="5" customFormat="1" ht="16.95" customHeight="1" x14ac:dyDescent="0.7">
      <c r="A28" s="58"/>
      <c r="B28" s="59"/>
      <c r="C28" s="84"/>
      <c r="D28" s="86"/>
      <c r="E28" s="87"/>
      <c r="F28" s="88"/>
      <c r="G28" s="119"/>
      <c r="H28" s="119"/>
      <c r="I28" s="119"/>
      <c r="J28" s="13" t="str">
        <f t="shared" si="0"/>
        <v/>
      </c>
      <c r="K28" s="14">
        <f t="shared" si="1"/>
        <v>6.5717415115005475E-3</v>
      </c>
      <c r="L28" s="28" t="str">
        <f t="shared" si="2"/>
        <v/>
      </c>
    </row>
    <row r="29" spans="1:12" s="5" customFormat="1" ht="16.95" customHeight="1" x14ac:dyDescent="0.7">
      <c r="A29" s="58"/>
      <c r="B29" s="59"/>
      <c r="C29" s="84"/>
      <c r="D29" s="86"/>
      <c r="E29" s="87"/>
      <c r="F29" s="88"/>
      <c r="G29" s="119"/>
      <c r="H29" s="119"/>
      <c r="I29" s="119"/>
      <c r="J29" s="13" t="str">
        <f t="shared" si="0"/>
        <v/>
      </c>
      <c r="K29" s="14">
        <f t="shared" si="1"/>
        <v>6.5717415115005475E-3</v>
      </c>
      <c r="L29" s="28" t="str">
        <f t="shared" si="2"/>
        <v/>
      </c>
    </row>
    <row r="30" spans="1:12" s="5" customFormat="1" ht="16.95" customHeight="1" x14ac:dyDescent="0.7">
      <c r="A30" s="58"/>
      <c r="B30" s="59"/>
      <c r="C30" s="84"/>
      <c r="D30" s="86"/>
      <c r="E30" s="87"/>
      <c r="F30" s="88"/>
      <c r="G30" s="119"/>
      <c r="H30" s="119"/>
      <c r="I30" s="119"/>
      <c r="J30" s="13" t="str">
        <f t="shared" si="0"/>
        <v/>
      </c>
      <c r="K30" s="14">
        <f t="shared" si="1"/>
        <v>6.5717415115005475E-3</v>
      </c>
      <c r="L30" s="28" t="str">
        <f t="shared" si="2"/>
        <v/>
      </c>
    </row>
    <row r="31" spans="1:12" s="5" customFormat="1" ht="16.95" customHeight="1" x14ac:dyDescent="0.7">
      <c r="A31" s="58"/>
      <c r="B31" s="59"/>
      <c r="C31" s="84"/>
      <c r="D31" s="86"/>
      <c r="E31" s="87"/>
      <c r="F31" s="88"/>
      <c r="G31" s="119"/>
      <c r="H31" s="119"/>
      <c r="I31" s="119"/>
      <c r="J31" s="13" t="str">
        <f t="shared" si="0"/>
        <v/>
      </c>
      <c r="K31" s="14">
        <f t="shared" si="1"/>
        <v>6.5717415115005475E-3</v>
      </c>
      <c r="L31" s="28" t="str">
        <f t="shared" si="2"/>
        <v/>
      </c>
    </row>
    <row r="32" spans="1:12" s="5" customFormat="1" ht="16.95" customHeight="1" x14ac:dyDescent="0.7">
      <c r="A32" s="58"/>
      <c r="B32" s="59"/>
      <c r="C32" s="84"/>
      <c r="D32" s="86"/>
      <c r="E32" s="87"/>
      <c r="F32" s="88"/>
      <c r="G32" s="119"/>
      <c r="H32" s="119"/>
      <c r="I32" s="119"/>
      <c r="J32" s="13" t="str">
        <f t="shared" si="0"/>
        <v/>
      </c>
      <c r="K32" s="14">
        <f t="shared" si="1"/>
        <v>6.5717415115005475E-3</v>
      </c>
      <c r="L32" s="28" t="str">
        <f t="shared" si="2"/>
        <v/>
      </c>
    </row>
    <row r="33" spans="1:12" s="5" customFormat="1" ht="16.95" customHeight="1" x14ac:dyDescent="0.7">
      <c r="A33" s="58"/>
      <c r="B33" s="59"/>
      <c r="C33" s="84"/>
      <c r="D33" s="86"/>
      <c r="E33" s="87"/>
      <c r="F33" s="88"/>
      <c r="G33" s="119"/>
      <c r="H33" s="119"/>
      <c r="I33" s="119"/>
      <c r="J33" s="13" t="str">
        <f t="shared" si="0"/>
        <v/>
      </c>
      <c r="K33" s="14">
        <f t="shared" si="1"/>
        <v>6.5717415115005475E-3</v>
      </c>
      <c r="L33" s="28" t="str">
        <f t="shared" si="2"/>
        <v/>
      </c>
    </row>
    <row r="34" spans="1:12" s="5" customFormat="1" ht="16.95" customHeight="1" x14ac:dyDescent="0.7">
      <c r="A34" s="58"/>
      <c r="B34" s="59"/>
      <c r="C34" s="84"/>
      <c r="D34" s="86"/>
      <c r="E34" s="87"/>
      <c r="F34" s="88"/>
      <c r="G34" s="119"/>
      <c r="H34" s="119"/>
      <c r="I34" s="119"/>
      <c r="J34" s="13" t="str">
        <f>IF(OR(ISBLANK(A34),ISBLANK(B34)),"",(B34-A34)+1)</f>
        <v/>
      </c>
      <c r="K34" s="14">
        <f t="shared" si="1"/>
        <v>6.5717415115005475E-3</v>
      </c>
      <c r="L34" s="28" t="str">
        <f t="shared" si="2"/>
        <v/>
      </c>
    </row>
    <row r="35" spans="1:12" s="5" customFormat="1" ht="16.95" customHeight="1" x14ac:dyDescent="0.7">
      <c r="A35" s="58"/>
      <c r="B35" s="59"/>
      <c r="C35" s="84"/>
      <c r="D35" s="86"/>
      <c r="E35" s="87"/>
      <c r="F35" s="88"/>
      <c r="G35" s="119"/>
      <c r="H35" s="119"/>
      <c r="I35" s="119"/>
      <c r="J35" s="13" t="str">
        <f t="shared" si="0"/>
        <v/>
      </c>
      <c r="K35" s="14">
        <f t="shared" si="1"/>
        <v>6.5717415115005475E-3</v>
      </c>
      <c r="L35" s="28" t="str">
        <f t="shared" si="2"/>
        <v/>
      </c>
    </row>
    <row r="36" spans="1:12" s="6" customFormat="1" ht="44.25" customHeight="1" x14ac:dyDescent="0.7">
      <c r="A36" s="121" t="s">
        <v>83</v>
      </c>
      <c r="B36" s="122"/>
      <c r="C36" s="122"/>
      <c r="D36" s="122"/>
      <c r="E36" s="122"/>
      <c r="F36" s="122"/>
      <c r="G36" s="122"/>
      <c r="H36" s="122"/>
      <c r="I36" s="122"/>
      <c r="J36" s="122"/>
      <c r="K36" s="123"/>
      <c r="L36" s="30">
        <f>MIN(12,ROUND(SUM(L22:L35),4))</f>
        <v>0</v>
      </c>
    </row>
    <row r="37" spans="1:12" s="2" customFormat="1" ht="81" customHeight="1" x14ac:dyDescent="0.25">
      <c r="A37" s="127" t="s">
        <v>84</v>
      </c>
      <c r="B37" s="128"/>
      <c r="C37" s="128"/>
      <c r="D37" s="128"/>
      <c r="E37" s="128"/>
      <c r="F37" s="128"/>
      <c r="G37" s="128"/>
      <c r="H37" s="128"/>
      <c r="I37" s="128"/>
      <c r="J37" s="128"/>
      <c r="K37" s="129"/>
      <c r="L37" s="29">
        <v>20</v>
      </c>
    </row>
    <row r="38" spans="1:12" s="4" customFormat="1" ht="40.049999999999997" customHeight="1" x14ac:dyDescent="0.7">
      <c r="A38" s="26" t="s">
        <v>47</v>
      </c>
      <c r="B38" s="12" t="s">
        <v>55</v>
      </c>
      <c r="C38" s="124" t="s">
        <v>30</v>
      </c>
      <c r="D38" s="125"/>
      <c r="E38" s="124" t="s">
        <v>7</v>
      </c>
      <c r="F38" s="125"/>
      <c r="G38" s="124" t="s">
        <v>54</v>
      </c>
      <c r="H38" s="126"/>
      <c r="I38" s="125"/>
      <c r="J38" s="12" t="s">
        <v>27</v>
      </c>
      <c r="K38" s="12" t="s">
        <v>28</v>
      </c>
      <c r="L38" s="27" t="s">
        <v>29</v>
      </c>
    </row>
    <row r="39" spans="1:12" s="5" customFormat="1" ht="16.95" customHeight="1" x14ac:dyDescent="0.7">
      <c r="A39" s="58"/>
      <c r="B39" s="59"/>
      <c r="C39" s="84"/>
      <c r="D39" s="86"/>
      <c r="E39" s="87"/>
      <c r="F39" s="88"/>
      <c r="G39" s="120"/>
      <c r="H39" s="120"/>
      <c r="I39" s="120"/>
      <c r="J39" s="13" t="str">
        <f>IF(OR(ISBLANK(A39),ISBLANK(B39)),"",(B39-A39)+1)</f>
        <v/>
      </c>
      <c r="K39" s="14">
        <f>20/1826</f>
        <v>1.0952902519167579E-2</v>
      </c>
      <c r="L39" s="28" t="str">
        <f>IFERROR(ROUND(J39*K39,4),"")</f>
        <v/>
      </c>
    </row>
    <row r="40" spans="1:12" s="5" customFormat="1" ht="16.95" customHeight="1" x14ac:dyDescent="0.7">
      <c r="A40" s="58"/>
      <c r="B40" s="59"/>
      <c r="C40" s="84"/>
      <c r="D40" s="86"/>
      <c r="E40" s="87"/>
      <c r="F40" s="88"/>
      <c r="G40" s="120"/>
      <c r="H40" s="120"/>
      <c r="I40" s="12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95"/>
      <c r="D41" s="96"/>
      <c r="E41" s="89"/>
      <c r="F41" s="91"/>
      <c r="G41" s="101"/>
      <c r="H41" s="101"/>
      <c r="I41" s="101"/>
      <c r="J41" s="13" t="str">
        <f t="shared" si="3"/>
        <v/>
      </c>
      <c r="K41" s="14">
        <f t="shared" si="4"/>
        <v>1.0952902519167579E-2</v>
      </c>
      <c r="L41" s="28" t="str">
        <f t="shared" si="5"/>
        <v/>
      </c>
    </row>
    <row r="42" spans="1:12" s="5" customFormat="1" ht="16.95" customHeight="1" x14ac:dyDescent="0.7">
      <c r="A42" s="58"/>
      <c r="B42" s="59"/>
      <c r="C42" s="95"/>
      <c r="D42" s="96"/>
      <c r="E42" s="89"/>
      <c r="F42" s="91"/>
      <c r="G42" s="101"/>
      <c r="H42" s="101"/>
      <c r="I42" s="101"/>
      <c r="J42" s="13" t="str">
        <f t="shared" si="3"/>
        <v/>
      </c>
      <c r="K42" s="14">
        <f t="shared" si="4"/>
        <v>1.0952902519167579E-2</v>
      </c>
      <c r="L42" s="28" t="str">
        <f t="shared" si="5"/>
        <v/>
      </c>
    </row>
    <row r="43" spans="1:12" s="5" customFormat="1" ht="16.95" customHeight="1" x14ac:dyDescent="0.7">
      <c r="A43" s="58"/>
      <c r="B43" s="59"/>
      <c r="C43" s="95"/>
      <c r="D43" s="96"/>
      <c r="E43" s="89"/>
      <c r="F43" s="91"/>
      <c r="G43" s="101"/>
      <c r="H43" s="101"/>
      <c r="I43" s="101"/>
      <c r="J43" s="13" t="str">
        <f t="shared" si="3"/>
        <v/>
      </c>
      <c r="K43" s="14">
        <f t="shared" si="4"/>
        <v>1.0952902519167579E-2</v>
      </c>
      <c r="L43" s="28" t="str">
        <f t="shared" si="5"/>
        <v/>
      </c>
    </row>
    <row r="44" spans="1:12" s="5" customFormat="1" ht="16.95" customHeight="1" x14ac:dyDescent="0.7">
      <c r="A44" s="58"/>
      <c r="B44" s="59"/>
      <c r="C44" s="95"/>
      <c r="D44" s="96"/>
      <c r="E44" s="89"/>
      <c r="F44" s="91"/>
      <c r="G44" s="101"/>
      <c r="H44" s="101"/>
      <c r="I44" s="101"/>
      <c r="J44" s="13" t="str">
        <f t="shared" si="3"/>
        <v/>
      </c>
      <c r="K44" s="14">
        <f t="shared" si="4"/>
        <v>1.0952902519167579E-2</v>
      </c>
      <c r="L44" s="28" t="str">
        <f t="shared" si="5"/>
        <v/>
      </c>
    </row>
    <row r="45" spans="1:12" s="5" customFormat="1" ht="16.95" customHeight="1" x14ac:dyDescent="0.7">
      <c r="A45" s="58"/>
      <c r="B45" s="59"/>
      <c r="C45" s="95"/>
      <c r="D45" s="96"/>
      <c r="E45" s="89"/>
      <c r="F45" s="91"/>
      <c r="G45" s="101"/>
      <c r="H45" s="101"/>
      <c r="I45" s="101"/>
      <c r="J45" s="13" t="str">
        <f t="shared" si="3"/>
        <v/>
      </c>
      <c r="K45" s="14">
        <f t="shared" si="4"/>
        <v>1.0952902519167579E-2</v>
      </c>
      <c r="L45" s="28" t="str">
        <f t="shared" si="5"/>
        <v/>
      </c>
    </row>
    <row r="46" spans="1:12" s="5" customFormat="1" ht="16.95" customHeight="1" x14ac:dyDescent="0.7">
      <c r="A46" s="58"/>
      <c r="B46" s="59"/>
      <c r="C46" s="95"/>
      <c r="D46" s="96"/>
      <c r="E46" s="89"/>
      <c r="F46" s="91"/>
      <c r="G46" s="101"/>
      <c r="H46" s="101"/>
      <c r="I46" s="101"/>
      <c r="J46" s="13" t="str">
        <f t="shared" si="3"/>
        <v/>
      </c>
      <c r="K46" s="14">
        <f t="shared" si="4"/>
        <v>1.0952902519167579E-2</v>
      </c>
      <c r="L46" s="28" t="str">
        <f t="shared" si="5"/>
        <v/>
      </c>
    </row>
    <row r="47" spans="1:12" s="5" customFormat="1" ht="16.95" customHeight="1" x14ac:dyDescent="0.7">
      <c r="A47" s="58"/>
      <c r="B47" s="59"/>
      <c r="C47" s="95"/>
      <c r="D47" s="96"/>
      <c r="E47" s="89"/>
      <c r="F47" s="91"/>
      <c r="G47" s="101"/>
      <c r="H47" s="101"/>
      <c r="I47" s="101"/>
      <c r="J47" s="13" t="str">
        <f t="shared" si="3"/>
        <v/>
      </c>
      <c r="K47" s="14">
        <f t="shared" si="4"/>
        <v>1.0952902519167579E-2</v>
      </c>
      <c r="L47" s="28" t="str">
        <f t="shared" si="5"/>
        <v/>
      </c>
    </row>
    <row r="48" spans="1:12" s="5" customFormat="1" ht="16.95" customHeight="1" x14ac:dyDescent="0.7">
      <c r="A48" s="58"/>
      <c r="B48" s="59"/>
      <c r="C48" s="95"/>
      <c r="D48" s="96"/>
      <c r="E48" s="89"/>
      <c r="F48" s="91"/>
      <c r="G48" s="101"/>
      <c r="H48" s="101"/>
      <c r="I48" s="101"/>
      <c r="J48" s="13" t="str">
        <f t="shared" si="3"/>
        <v/>
      </c>
      <c r="K48" s="14">
        <f t="shared" si="4"/>
        <v>1.0952902519167579E-2</v>
      </c>
      <c r="L48" s="28" t="str">
        <f t="shared" si="5"/>
        <v/>
      </c>
    </row>
    <row r="49" spans="1:12" s="5" customFormat="1" ht="16.95" customHeight="1" x14ac:dyDescent="0.7">
      <c r="A49" s="58"/>
      <c r="B49" s="59"/>
      <c r="C49" s="95"/>
      <c r="D49" s="96"/>
      <c r="E49" s="89"/>
      <c r="F49" s="91"/>
      <c r="G49" s="101"/>
      <c r="H49" s="101"/>
      <c r="I49" s="101"/>
      <c r="J49" s="13" t="str">
        <f t="shared" si="3"/>
        <v/>
      </c>
      <c r="K49" s="14">
        <f t="shared" si="4"/>
        <v>1.0952902519167579E-2</v>
      </c>
      <c r="L49" s="28" t="str">
        <f t="shared" si="5"/>
        <v/>
      </c>
    </row>
    <row r="50" spans="1:12" s="5" customFormat="1" ht="16.95" customHeight="1" x14ac:dyDescent="0.7">
      <c r="A50" s="58"/>
      <c r="B50" s="59"/>
      <c r="C50" s="95"/>
      <c r="D50" s="96"/>
      <c r="E50" s="89"/>
      <c r="F50" s="91"/>
      <c r="G50" s="101"/>
      <c r="H50" s="101"/>
      <c r="I50" s="101"/>
      <c r="J50" s="13" t="str">
        <f t="shared" si="3"/>
        <v/>
      </c>
      <c r="K50" s="14">
        <f t="shared" si="4"/>
        <v>1.0952902519167579E-2</v>
      </c>
      <c r="L50" s="28" t="str">
        <f t="shared" si="5"/>
        <v/>
      </c>
    </row>
    <row r="51" spans="1:12" s="5" customFormat="1" ht="16.95" customHeight="1" x14ac:dyDescent="0.7">
      <c r="A51" s="58"/>
      <c r="B51" s="59"/>
      <c r="C51" s="95"/>
      <c r="D51" s="96"/>
      <c r="E51" s="89"/>
      <c r="F51" s="91"/>
      <c r="G51" s="101"/>
      <c r="H51" s="101"/>
      <c r="I51" s="101"/>
      <c r="J51" s="13" t="str">
        <f t="shared" si="3"/>
        <v/>
      </c>
      <c r="K51" s="14">
        <f t="shared" si="4"/>
        <v>1.0952902519167579E-2</v>
      </c>
      <c r="L51" s="28" t="str">
        <f t="shared" si="5"/>
        <v/>
      </c>
    </row>
    <row r="52" spans="1:12" s="5" customFormat="1" ht="16.95" customHeight="1" x14ac:dyDescent="0.7">
      <c r="A52" s="58"/>
      <c r="B52" s="59"/>
      <c r="C52" s="95"/>
      <c r="D52" s="96"/>
      <c r="E52" s="89"/>
      <c r="F52" s="91"/>
      <c r="G52" s="101"/>
      <c r="H52" s="101"/>
      <c r="I52" s="101"/>
      <c r="J52" s="13" t="str">
        <f t="shared" si="3"/>
        <v/>
      </c>
      <c r="K52" s="14">
        <f t="shared" si="4"/>
        <v>1.0952902519167579E-2</v>
      </c>
      <c r="L52" s="28" t="str">
        <f t="shared" si="5"/>
        <v/>
      </c>
    </row>
    <row r="53" spans="1:12" s="5" customFormat="1" ht="44.25" customHeight="1" x14ac:dyDescent="0.7">
      <c r="A53" s="110" t="s">
        <v>85</v>
      </c>
      <c r="B53" s="111"/>
      <c r="C53" s="111"/>
      <c r="D53" s="111"/>
      <c r="E53" s="111"/>
      <c r="F53" s="111"/>
      <c r="G53" s="111"/>
      <c r="H53" s="111"/>
      <c r="I53" s="111"/>
      <c r="J53" s="111"/>
      <c r="K53" s="112"/>
      <c r="L53" s="30">
        <f>MIN(20,ROUND(SUM(L39:L52),4))</f>
        <v>0</v>
      </c>
    </row>
    <row r="54" spans="1:12" s="2" customFormat="1" ht="69" customHeight="1" x14ac:dyDescent="0.25">
      <c r="A54" s="92" t="s">
        <v>86</v>
      </c>
      <c r="B54" s="93"/>
      <c r="C54" s="93"/>
      <c r="D54" s="93"/>
      <c r="E54" s="93"/>
      <c r="F54" s="93"/>
      <c r="G54" s="93"/>
      <c r="H54" s="93"/>
      <c r="I54" s="93"/>
      <c r="J54" s="93"/>
      <c r="K54" s="94"/>
      <c r="L54" s="29">
        <v>8</v>
      </c>
    </row>
    <row r="55" spans="1:12" s="4" customFormat="1" ht="40.049999999999997" customHeight="1" x14ac:dyDescent="0.7">
      <c r="A55" s="26" t="s">
        <v>47</v>
      </c>
      <c r="B55" s="12" t="s">
        <v>55</v>
      </c>
      <c r="C55" s="116" t="s">
        <v>30</v>
      </c>
      <c r="D55" s="118"/>
      <c r="E55" s="116" t="s">
        <v>7</v>
      </c>
      <c r="F55" s="118"/>
      <c r="G55" s="116" t="s">
        <v>54</v>
      </c>
      <c r="H55" s="117"/>
      <c r="I55" s="118"/>
      <c r="J55" s="12" t="s">
        <v>27</v>
      </c>
      <c r="K55" s="12" t="s">
        <v>28</v>
      </c>
      <c r="L55" s="27" t="s">
        <v>29</v>
      </c>
    </row>
    <row r="56" spans="1:12" s="5" customFormat="1" ht="16.95" customHeight="1" x14ac:dyDescent="0.7">
      <c r="A56" s="58"/>
      <c r="B56" s="59"/>
      <c r="C56" s="84"/>
      <c r="D56" s="86"/>
      <c r="E56" s="87"/>
      <c r="F56" s="88"/>
      <c r="G56" s="84"/>
      <c r="H56" s="85"/>
      <c r="I56" s="86"/>
      <c r="J56" s="13" t="str">
        <f>IF(OR(ISBLANK(A56),ISBLANK(B56)),"",(B56-A56)+1)</f>
        <v/>
      </c>
      <c r="K56" s="14">
        <f>8/1826</f>
        <v>4.3811610076670317E-3</v>
      </c>
      <c r="L56" s="28" t="str">
        <f>IFERROR(ROUND(J56*K56,4),"")</f>
        <v/>
      </c>
    </row>
    <row r="57" spans="1:12" s="5" customFormat="1" ht="16.95" customHeight="1" x14ac:dyDescent="0.7">
      <c r="A57" s="58"/>
      <c r="B57" s="59"/>
      <c r="C57" s="84"/>
      <c r="D57" s="86"/>
      <c r="E57" s="87"/>
      <c r="F57" s="88"/>
      <c r="G57" s="84"/>
      <c r="H57" s="85"/>
      <c r="I57" s="86"/>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95"/>
      <c r="D58" s="96"/>
      <c r="E58" s="89"/>
      <c r="F58" s="91"/>
      <c r="G58" s="89"/>
      <c r="H58" s="90"/>
      <c r="I58" s="91"/>
      <c r="J58" s="13" t="str">
        <f t="shared" si="6"/>
        <v/>
      </c>
      <c r="K58" s="14">
        <f t="shared" si="7"/>
        <v>4.3811610076670317E-3</v>
      </c>
      <c r="L58" s="28" t="str">
        <f t="shared" si="8"/>
        <v/>
      </c>
    </row>
    <row r="59" spans="1:12" s="5" customFormat="1" ht="16.95" customHeight="1" x14ac:dyDescent="0.7">
      <c r="A59" s="58"/>
      <c r="B59" s="59"/>
      <c r="C59" s="95"/>
      <c r="D59" s="96"/>
      <c r="E59" s="89"/>
      <c r="F59" s="91"/>
      <c r="G59" s="89"/>
      <c r="H59" s="90"/>
      <c r="I59" s="91"/>
      <c r="J59" s="13" t="str">
        <f t="shared" si="6"/>
        <v/>
      </c>
      <c r="K59" s="14">
        <f t="shared" si="7"/>
        <v>4.3811610076670317E-3</v>
      </c>
      <c r="L59" s="28" t="str">
        <f t="shared" si="8"/>
        <v/>
      </c>
    </row>
    <row r="60" spans="1:12" s="5" customFormat="1" ht="16.95" customHeight="1" x14ac:dyDescent="0.7">
      <c r="A60" s="58"/>
      <c r="B60" s="59"/>
      <c r="C60" s="95"/>
      <c r="D60" s="96"/>
      <c r="E60" s="89"/>
      <c r="F60" s="91"/>
      <c r="G60" s="89"/>
      <c r="H60" s="90"/>
      <c r="I60" s="91"/>
      <c r="J60" s="13" t="str">
        <f t="shared" si="6"/>
        <v/>
      </c>
      <c r="K60" s="14">
        <f t="shared" si="7"/>
        <v>4.3811610076670317E-3</v>
      </c>
      <c r="L60" s="28" t="str">
        <f t="shared" si="8"/>
        <v/>
      </c>
    </row>
    <row r="61" spans="1:12" s="5" customFormat="1" ht="16.95" customHeight="1" x14ac:dyDescent="0.7">
      <c r="A61" s="58"/>
      <c r="B61" s="59"/>
      <c r="C61" s="95"/>
      <c r="D61" s="96"/>
      <c r="E61" s="89"/>
      <c r="F61" s="91"/>
      <c r="G61" s="89"/>
      <c r="H61" s="90"/>
      <c r="I61" s="91"/>
      <c r="J61" s="13" t="str">
        <f t="shared" si="6"/>
        <v/>
      </c>
      <c r="K61" s="14">
        <f t="shared" si="7"/>
        <v>4.3811610076670317E-3</v>
      </c>
      <c r="L61" s="28" t="str">
        <f t="shared" si="8"/>
        <v/>
      </c>
    </row>
    <row r="62" spans="1:12" s="5" customFormat="1" ht="16.95" customHeight="1" x14ac:dyDescent="0.7">
      <c r="A62" s="58"/>
      <c r="B62" s="59"/>
      <c r="C62" s="95"/>
      <c r="D62" s="96"/>
      <c r="E62" s="89"/>
      <c r="F62" s="91"/>
      <c r="G62" s="89"/>
      <c r="H62" s="90"/>
      <c r="I62" s="91"/>
      <c r="J62" s="13" t="str">
        <f t="shared" si="6"/>
        <v/>
      </c>
      <c r="K62" s="14">
        <f t="shared" si="7"/>
        <v>4.3811610076670317E-3</v>
      </c>
      <c r="L62" s="28" t="str">
        <f t="shared" si="8"/>
        <v/>
      </c>
    </row>
    <row r="63" spans="1:12" s="5" customFormat="1" ht="16.95" customHeight="1" x14ac:dyDescent="0.7">
      <c r="A63" s="58"/>
      <c r="B63" s="59"/>
      <c r="C63" s="95"/>
      <c r="D63" s="96"/>
      <c r="E63" s="89"/>
      <c r="F63" s="91"/>
      <c r="G63" s="89"/>
      <c r="H63" s="90"/>
      <c r="I63" s="91"/>
      <c r="J63" s="13" t="str">
        <f t="shared" si="6"/>
        <v/>
      </c>
      <c r="K63" s="14">
        <f t="shared" si="7"/>
        <v>4.3811610076670317E-3</v>
      </c>
      <c r="L63" s="28" t="str">
        <f t="shared" si="8"/>
        <v/>
      </c>
    </row>
    <row r="64" spans="1:12" s="5" customFormat="1" ht="16.95" customHeight="1" x14ac:dyDescent="0.7">
      <c r="A64" s="58"/>
      <c r="B64" s="59"/>
      <c r="C64" s="95"/>
      <c r="D64" s="96"/>
      <c r="E64" s="89"/>
      <c r="F64" s="91"/>
      <c r="G64" s="89"/>
      <c r="H64" s="90"/>
      <c r="I64" s="91"/>
      <c r="J64" s="13" t="str">
        <f t="shared" si="6"/>
        <v/>
      </c>
      <c r="K64" s="14">
        <f t="shared" si="7"/>
        <v>4.3811610076670317E-3</v>
      </c>
      <c r="L64" s="28" t="str">
        <f t="shared" si="8"/>
        <v/>
      </c>
    </row>
    <row r="65" spans="1:12" s="5" customFormat="1" ht="16.95" customHeight="1" x14ac:dyDescent="0.7">
      <c r="A65" s="58"/>
      <c r="B65" s="59"/>
      <c r="C65" s="95"/>
      <c r="D65" s="96"/>
      <c r="E65" s="89"/>
      <c r="F65" s="91"/>
      <c r="G65" s="89"/>
      <c r="H65" s="90"/>
      <c r="I65" s="91"/>
      <c r="J65" s="13" t="str">
        <f t="shared" si="6"/>
        <v/>
      </c>
      <c r="K65" s="14">
        <f t="shared" si="7"/>
        <v>4.3811610076670317E-3</v>
      </c>
      <c r="L65" s="28" t="str">
        <f t="shared" si="8"/>
        <v/>
      </c>
    </row>
    <row r="66" spans="1:12" s="5" customFormat="1" ht="16.95" customHeight="1" x14ac:dyDescent="0.7">
      <c r="A66" s="58"/>
      <c r="B66" s="59"/>
      <c r="C66" s="95"/>
      <c r="D66" s="96"/>
      <c r="E66" s="89"/>
      <c r="F66" s="91"/>
      <c r="G66" s="89"/>
      <c r="H66" s="90"/>
      <c r="I66" s="91"/>
      <c r="J66" s="13" t="str">
        <f t="shared" si="6"/>
        <v/>
      </c>
      <c r="K66" s="14">
        <f t="shared" si="7"/>
        <v>4.3811610076670317E-3</v>
      </c>
      <c r="L66" s="28" t="str">
        <f t="shared" si="8"/>
        <v/>
      </c>
    </row>
    <row r="67" spans="1:12" s="5" customFormat="1" ht="16.95" customHeight="1" x14ac:dyDescent="0.7">
      <c r="A67" s="58"/>
      <c r="B67" s="59"/>
      <c r="C67" s="95"/>
      <c r="D67" s="96"/>
      <c r="E67" s="89"/>
      <c r="F67" s="91"/>
      <c r="G67" s="89"/>
      <c r="H67" s="90"/>
      <c r="I67" s="91"/>
      <c r="J67" s="13" t="str">
        <f t="shared" si="6"/>
        <v/>
      </c>
      <c r="K67" s="14">
        <f t="shared" si="7"/>
        <v>4.3811610076670317E-3</v>
      </c>
      <c r="L67" s="28" t="str">
        <f t="shared" si="8"/>
        <v/>
      </c>
    </row>
    <row r="68" spans="1:12" s="5" customFormat="1" ht="16.95" customHeight="1" x14ac:dyDescent="0.7">
      <c r="A68" s="58"/>
      <c r="B68" s="59"/>
      <c r="C68" s="95"/>
      <c r="D68" s="96"/>
      <c r="E68" s="89"/>
      <c r="F68" s="91"/>
      <c r="G68" s="89"/>
      <c r="H68" s="90"/>
      <c r="I68" s="91"/>
      <c r="J68" s="13" t="str">
        <f t="shared" si="6"/>
        <v/>
      </c>
      <c r="K68" s="14">
        <f t="shared" si="7"/>
        <v>4.3811610076670317E-3</v>
      </c>
      <c r="L68" s="28" t="str">
        <f t="shared" si="8"/>
        <v/>
      </c>
    </row>
    <row r="69" spans="1:12" s="5" customFormat="1" ht="16.95" customHeight="1" x14ac:dyDescent="0.7">
      <c r="A69" s="58"/>
      <c r="B69" s="59"/>
      <c r="C69" s="95"/>
      <c r="D69" s="96"/>
      <c r="E69" s="89"/>
      <c r="F69" s="91"/>
      <c r="G69" s="89"/>
      <c r="H69" s="90"/>
      <c r="I69" s="91"/>
      <c r="J69" s="13" t="str">
        <f t="shared" si="6"/>
        <v/>
      </c>
      <c r="K69" s="14">
        <f t="shared" si="7"/>
        <v>4.3811610076670317E-3</v>
      </c>
      <c r="L69" s="28" t="str">
        <f t="shared" si="8"/>
        <v/>
      </c>
    </row>
    <row r="70" spans="1:12" s="6" customFormat="1" ht="44.25" customHeight="1" x14ac:dyDescent="0.7">
      <c r="A70" s="113" t="s">
        <v>87</v>
      </c>
      <c r="B70" s="114"/>
      <c r="C70" s="114"/>
      <c r="D70" s="114"/>
      <c r="E70" s="114"/>
      <c r="F70" s="114"/>
      <c r="G70" s="114"/>
      <c r="H70" s="114"/>
      <c r="I70" s="114"/>
      <c r="J70" s="114"/>
      <c r="K70" s="115"/>
      <c r="L70" s="60">
        <f>MIN(8,ROUND(SUM(L56:L69),4))</f>
        <v>0</v>
      </c>
    </row>
    <row r="71" spans="1:12" s="6" customFormat="1" ht="44.25" customHeight="1" x14ac:dyDescent="0.7">
      <c r="A71" s="103" t="s">
        <v>42</v>
      </c>
      <c r="B71" s="104"/>
      <c r="C71" s="104"/>
      <c r="D71" s="104"/>
      <c r="E71" s="104"/>
      <c r="F71" s="104"/>
      <c r="G71" s="104"/>
      <c r="H71" s="104"/>
      <c r="I71" s="104"/>
      <c r="J71" s="104"/>
      <c r="K71" s="104"/>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07"/>
      <c r="D73" s="107"/>
      <c r="E73" s="107"/>
      <c r="F73" s="107"/>
      <c r="G73" s="35" t="s">
        <v>33</v>
      </c>
      <c r="H73" s="56"/>
      <c r="I73" s="18"/>
      <c r="J73" s="18"/>
      <c r="K73" s="18"/>
      <c r="L73" s="37"/>
    </row>
    <row r="74" spans="1:12" s="9" customFormat="1" ht="48.6" customHeight="1" x14ac:dyDescent="0.7">
      <c r="A74" s="38"/>
      <c r="B74" s="105"/>
      <c r="C74" s="105"/>
      <c r="D74" s="105"/>
      <c r="E74" s="105"/>
      <c r="F74" s="105"/>
      <c r="G74" s="105"/>
      <c r="H74" s="105"/>
      <c r="I74" s="105"/>
      <c r="J74" s="105"/>
      <c r="K74" s="105"/>
      <c r="L74" s="37"/>
    </row>
    <row r="75" spans="1:12" s="6" customFormat="1" ht="142.19999999999999" customHeight="1" x14ac:dyDescent="0.7">
      <c r="A75" s="33"/>
      <c r="B75" s="106" t="s">
        <v>89</v>
      </c>
      <c r="C75" s="106"/>
      <c r="D75" s="106"/>
      <c r="E75" s="106"/>
      <c r="F75" s="106"/>
      <c r="G75" s="106"/>
      <c r="H75" s="106"/>
      <c r="I75" s="106"/>
      <c r="J75" s="106"/>
      <c r="K75" s="106"/>
      <c r="L75" s="37"/>
    </row>
    <row r="76" spans="1:12" s="6" customFormat="1" ht="24" x14ac:dyDescent="0.85">
      <c r="A76" s="33"/>
      <c r="B76" s="39"/>
      <c r="C76" s="39"/>
      <c r="D76" s="39"/>
      <c r="E76" s="39"/>
      <c r="F76" s="39"/>
      <c r="G76" s="39"/>
      <c r="L76" s="40"/>
    </row>
    <row r="77" spans="1:12" s="6" customFormat="1" ht="24" x14ac:dyDescent="0.85">
      <c r="A77" s="33"/>
      <c r="B77" s="39"/>
      <c r="C77" s="41" t="s">
        <v>34</v>
      </c>
      <c r="D77" s="108"/>
      <c r="E77" s="108"/>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09" t="s">
        <v>88</v>
      </c>
      <c r="G79" s="109"/>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02"/>
      <c r="F82" s="102"/>
      <c r="G82" s="102"/>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0rOYIRVi/qB66RHAP8pH4kEp5UEj/8rFRR0jLGkE+ShdbdfC1XFSFyfrRSN06tItzOTd4cLRz5QQUSoAr4f52g==" saltValue="quJHv9cA1eMv8nSVht9erA=="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2023-11-24T10:15:50Z</dcterms:modified>
</cp:coreProperties>
</file>